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ter\Documents\Båt\HSS 2022\Segelbåtsektionen\"/>
    </mc:Choice>
  </mc:AlternateContent>
  <bookViews>
    <workbookView xWindow="0" yWindow="0" windowWidth="28800" windowHeight="11715" tabRatio="629"/>
  </bookViews>
  <sheets>
    <sheet name="Sammanställning" sheetId="1" r:id="rId1"/>
    <sheet name="Protokol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K20" i="1"/>
  <c r="K17" i="1"/>
  <c r="K14" i="1"/>
  <c r="G2" i="1"/>
  <c r="F25" i="1"/>
  <c r="C5" i="1"/>
  <c r="C6" i="1"/>
  <c r="C7" i="1"/>
  <c r="B12" i="1"/>
  <c r="C12" i="1"/>
  <c r="E12" i="1"/>
  <c r="I12" i="1"/>
  <c r="J12" i="1" s="1"/>
  <c r="B13" i="1"/>
  <c r="C13" i="1"/>
  <c r="E13" i="1"/>
  <c r="F13" i="1"/>
  <c r="G13" i="1"/>
  <c r="I13" i="1"/>
  <c r="J13" i="1" s="1"/>
  <c r="E14" i="1"/>
  <c r="I14" i="1"/>
  <c r="J14" i="1" s="1"/>
  <c r="B15" i="1"/>
  <c r="C15" i="1"/>
  <c r="D15" i="1"/>
  <c r="E15" i="1"/>
  <c r="I15" i="1"/>
  <c r="B16" i="1"/>
  <c r="C16" i="1"/>
  <c r="D16" i="1"/>
  <c r="E16" i="1"/>
  <c r="F16" i="1"/>
  <c r="J16" i="1" s="1"/>
  <c r="G16" i="1"/>
  <c r="I16" i="1"/>
  <c r="E17" i="1"/>
  <c r="I17" i="1"/>
  <c r="B18" i="1"/>
  <c r="C18" i="1"/>
  <c r="D18" i="1"/>
  <c r="E18" i="1"/>
  <c r="I18" i="1"/>
  <c r="B19" i="1"/>
  <c r="C19" i="1"/>
  <c r="D19" i="1"/>
  <c r="E19" i="1"/>
  <c r="F19" i="1"/>
  <c r="G19" i="1"/>
  <c r="I19" i="1"/>
  <c r="J19" i="1" s="1"/>
  <c r="E20" i="1"/>
  <c r="I20" i="1"/>
  <c r="B21" i="1"/>
  <c r="C21" i="1"/>
  <c r="D21" i="1"/>
  <c r="E21" i="1"/>
  <c r="I21" i="1"/>
  <c r="J21" i="1" s="1"/>
  <c r="B22" i="1"/>
  <c r="C22" i="1"/>
  <c r="D22" i="1"/>
  <c r="E22" i="1"/>
  <c r="F22" i="1"/>
  <c r="G22" i="1"/>
  <c r="I22" i="1"/>
  <c r="E23" i="1"/>
  <c r="I23" i="1"/>
  <c r="J23" i="1" s="1"/>
  <c r="B24" i="1"/>
  <c r="C24" i="1"/>
  <c r="D24" i="1"/>
  <c r="E24" i="1"/>
  <c r="I24" i="1"/>
  <c r="B25" i="1"/>
  <c r="C25" i="1"/>
  <c r="D25" i="1"/>
  <c r="E25" i="1"/>
  <c r="G25" i="1"/>
  <c r="I25" i="1"/>
  <c r="E26" i="1"/>
  <c r="M13" i="1"/>
  <c r="M16" i="1"/>
  <c r="M25" i="1"/>
  <c r="M22" i="1"/>
  <c r="M19" i="1"/>
  <c r="J22" i="1" l="1"/>
  <c r="J24" i="1"/>
  <c r="J25" i="1"/>
  <c r="K25" i="1" s="1"/>
  <c r="J20" i="1"/>
  <c r="J18" i="1"/>
  <c r="J17" i="1"/>
  <c r="J15" i="1"/>
  <c r="K15" i="1" s="1"/>
  <c r="K19" i="1"/>
  <c r="K16" i="1"/>
  <c r="K13" i="1"/>
  <c r="K22" i="1"/>
  <c r="K21" i="1"/>
  <c r="K26" i="1" l="1"/>
  <c r="K12" i="1"/>
  <c r="K24" i="1"/>
  <c r="K18" i="1"/>
</calcChain>
</file>

<file path=xl/sharedStrings.xml><?xml version="1.0" encoding="utf-8"?>
<sst xmlns="http://schemas.openxmlformats.org/spreadsheetml/2006/main" count="78" uniqueCount="57">
  <si>
    <t>Resultatlista</t>
  </si>
  <si>
    <t>Tävlingsledare:</t>
  </si>
  <si>
    <t>Starttid Segling 1:</t>
  </si>
  <si>
    <t>Starttid Segling 2:</t>
  </si>
  <si>
    <t>Datum:</t>
  </si>
  <si>
    <t>Starttid Segling 3:</t>
  </si>
  <si>
    <t>Nr</t>
  </si>
  <si>
    <t>Rorsman</t>
  </si>
  <si>
    <t>Gast 1</t>
  </si>
  <si>
    <t>Gast 2</t>
  </si>
  <si>
    <t>Båt</t>
  </si>
  <si>
    <t>Utr</t>
  </si>
  <si>
    <t>Segl</t>
  </si>
  <si>
    <t>Seglad</t>
  </si>
  <si>
    <t>Korrigerad</t>
  </si>
  <si>
    <t>Tids</t>
  </si>
  <si>
    <t>Plats</t>
  </si>
  <si>
    <t>Total</t>
  </si>
  <si>
    <t>Slutlig</t>
  </si>
  <si>
    <t>Korr</t>
  </si>
  <si>
    <t>nr</t>
  </si>
  <si>
    <t>tid</t>
  </si>
  <si>
    <t>diff</t>
  </si>
  <si>
    <t>i</t>
  </si>
  <si>
    <t>Poäng</t>
  </si>
  <si>
    <t>placering</t>
  </si>
  <si>
    <t>(hh:mm:ss)</t>
  </si>
  <si>
    <t>(min:sek)</t>
  </si>
  <si>
    <t>segling</t>
  </si>
  <si>
    <t>Protokoll</t>
  </si>
  <si>
    <t>Målgång</t>
  </si>
  <si>
    <t>Klockslag</t>
  </si>
  <si>
    <t>Torbjörn Herbertsson</t>
  </si>
  <si>
    <t>HSS Klubbmästerskap 2022</t>
  </si>
  <si>
    <t>SRS</t>
  </si>
  <si>
    <t>Torbjörn</t>
  </si>
  <si>
    <t>Herbertsson</t>
  </si>
  <si>
    <t>Håkan</t>
  </si>
  <si>
    <t>Stödberg</t>
  </si>
  <si>
    <t>Jan-Erik</t>
  </si>
  <si>
    <t>Johnsson</t>
  </si>
  <si>
    <t>Staffan</t>
  </si>
  <si>
    <t>Kerker</t>
  </si>
  <si>
    <t>Felix</t>
  </si>
  <si>
    <t>Kelemit</t>
  </si>
  <si>
    <t>Fabian</t>
  </si>
  <si>
    <t>Ingar</t>
  </si>
  <si>
    <t>Olsson</t>
  </si>
  <si>
    <t xml:space="preserve">Lars </t>
  </si>
  <si>
    <t>Berglund</t>
  </si>
  <si>
    <t>Johansson</t>
  </si>
  <si>
    <t>707</t>
  </si>
  <si>
    <t>Chess</t>
  </si>
  <si>
    <t>Avanti</t>
  </si>
  <si>
    <t>Maix Magic</t>
  </si>
  <si>
    <t>DNS</t>
  </si>
  <si>
    <t>Claes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</si>
</sst>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;;;@"/>
    <numFmt numFmtId="165" formatCode="0.00;;"/>
    <numFmt numFmtId="166" formatCode="hh:mm:ss;;"/>
    <numFmt numFmtId="167" formatCode="0;;"/>
    <numFmt numFmtId="168" formatCode="0.0;;"/>
    <numFmt numFmtId="169" formatCode="0.000"/>
    <numFmt numFmtId="170" formatCode="0.000;;"/>
  </numFmts>
  <fonts count="7" x14ac:knownFonts="1"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hair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4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4" fillId="0" borderId="2" xfId="0" applyFont="1" applyBorder="1"/>
    <xf numFmtId="0" fontId="1" fillId="0" borderId="3" xfId="0" applyFont="1" applyBorder="1"/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21" fontId="1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21" fontId="1" fillId="0" borderId="13" xfId="0" applyNumberFormat="1" applyFont="1" applyBorder="1" applyAlignment="1">
      <alignment horizontal="center"/>
    </xf>
    <xf numFmtId="0" fontId="4" fillId="0" borderId="14" xfId="0" applyFont="1" applyBorder="1"/>
    <xf numFmtId="0" fontId="1" fillId="0" borderId="15" xfId="0" applyFont="1" applyBorder="1"/>
    <xf numFmtId="14" fontId="1" fillId="0" borderId="16" xfId="0" applyNumberFormat="1" applyFont="1" applyBorder="1" applyAlignment="1">
      <alignment horizontal="center"/>
    </xf>
    <xf numFmtId="14" fontId="1" fillId="0" borderId="17" xfId="0" applyNumberFormat="1" applyFont="1" applyBorder="1" applyAlignment="1">
      <alignment horizontal="center"/>
    </xf>
    <xf numFmtId="0" fontId="4" fillId="0" borderId="18" xfId="0" applyFont="1" applyBorder="1"/>
    <xf numFmtId="0" fontId="1" fillId="0" borderId="19" xfId="0" applyFont="1" applyBorder="1"/>
    <xf numFmtId="0" fontId="1" fillId="0" borderId="16" xfId="0" applyFont="1" applyBorder="1"/>
    <xf numFmtId="21" fontId="1" fillId="0" borderId="17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" fillId="0" borderId="28" xfId="0" applyFont="1" applyBorder="1"/>
    <xf numFmtId="0" fontId="4" fillId="0" borderId="1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1" fillId="0" borderId="25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8" fontId="1" fillId="0" borderId="29" xfId="0" applyNumberFormat="1" applyFont="1" applyBorder="1" applyAlignment="1">
      <alignment vertical="center"/>
    </xf>
    <xf numFmtId="168" fontId="1" fillId="0" borderId="21" xfId="0" applyNumberFormat="1" applyFont="1" applyBorder="1" applyAlignment="1">
      <alignment vertical="center"/>
    </xf>
    <xf numFmtId="166" fontId="1" fillId="0" borderId="32" xfId="0" applyNumberFormat="1" applyFont="1" applyFill="1" applyBorder="1" applyAlignment="1">
      <alignment horizontal="center" vertical="center"/>
    </xf>
    <xf numFmtId="167" fontId="5" fillId="0" borderId="32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1" fillId="0" borderId="34" xfId="0" applyNumberFormat="1" applyFont="1" applyFill="1" applyBorder="1" applyAlignment="1">
      <alignment horizontal="center" vertical="center"/>
    </xf>
    <xf numFmtId="166" fontId="1" fillId="0" borderId="33" xfId="0" applyNumberFormat="1" applyFont="1" applyFill="1" applyBorder="1" applyAlignment="1">
      <alignment horizontal="center" vertical="center"/>
    </xf>
    <xf numFmtId="169" fontId="1" fillId="0" borderId="0" xfId="0" applyNumberFormat="1" applyFont="1"/>
    <xf numFmtId="0" fontId="1" fillId="0" borderId="35" xfId="0" applyFont="1" applyBorder="1" applyAlignment="1"/>
    <xf numFmtId="169" fontId="4" fillId="0" borderId="2" xfId="0" applyNumberFormat="1" applyFont="1" applyBorder="1"/>
    <xf numFmtId="0" fontId="1" fillId="0" borderId="36" xfId="0" applyFont="1" applyBorder="1" applyAlignment="1"/>
    <xf numFmtId="169" fontId="4" fillId="0" borderId="10" xfId="0" applyNumberFormat="1" applyFont="1" applyBorder="1"/>
    <xf numFmtId="14" fontId="1" fillId="0" borderId="37" xfId="0" applyNumberFormat="1" applyFont="1" applyBorder="1"/>
    <xf numFmtId="14" fontId="1" fillId="0" borderId="38" xfId="0" applyNumberFormat="1" applyFont="1" applyBorder="1" applyAlignment="1">
      <alignment horizontal="center"/>
    </xf>
    <xf numFmtId="169" fontId="4" fillId="0" borderId="18" xfId="0" applyNumberFormat="1" applyFont="1" applyBorder="1"/>
    <xf numFmtId="0" fontId="4" fillId="0" borderId="20" xfId="0" applyFont="1" applyBorder="1"/>
    <xf numFmtId="169" fontId="4" fillId="0" borderId="21" xfId="0" applyNumberFormat="1" applyFont="1" applyBorder="1" applyAlignment="1">
      <alignment horizontal="center"/>
    </xf>
    <xf numFmtId="169" fontId="4" fillId="0" borderId="25" xfId="0" applyNumberFormat="1" applyFont="1" applyBorder="1" applyAlignment="1">
      <alignment horizontal="center"/>
    </xf>
    <xf numFmtId="169" fontId="4" fillId="0" borderId="29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169" fontId="1" fillId="0" borderId="21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1" fontId="1" fillId="0" borderId="39" xfId="0" applyNumberFormat="1" applyFont="1" applyBorder="1" applyAlignment="1">
      <alignment horizontal="center"/>
    </xf>
    <xf numFmtId="21" fontId="1" fillId="0" borderId="0" xfId="0" applyNumberFormat="1" applyFont="1"/>
    <xf numFmtId="0" fontId="4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169" fontId="1" fillId="0" borderId="2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1" fontId="1" fillId="0" borderId="40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169" fontId="1" fillId="0" borderId="29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1" fontId="1" fillId="0" borderId="41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70" fontId="1" fillId="0" borderId="25" xfId="0" applyNumberFormat="1" applyFont="1" applyBorder="1" applyAlignment="1">
      <alignment horizontal="center" vertical="center"/>
    </xf>
    <xf numFmtId="166" fontId="1" fillId="0" borderId="43" xfId="0" applyNumberFormat="1" applyFont="1" applyFill="1" applyBorder="1" applyAlignment="1">
      <alignment horizontal="center" vertical="center"/>
    </xf>
    <xf numFmtId="167" fontId="5" fillId="0" borderId="43" xfId="0" applyNumberFormat="1" applyFont="1" applyFill="1" applyBorder="1" applyAlignment="1">
      <alignment horizontal="center" vertical="center"/>
    </xf>
    <xf numFmtId="167" fontId="5" fillId="0" borderId="44" xfId="0" applyNumberFormat="1" applyFont="1" applyFill="1" applyBorder="1" applyAlignment="1">
      <alignment horizontal="center" vertical="center"/>
    </xf>
    <xf numFmtId="166" fontId="1" fillId="0" borderId="44" xfId="0" applyNumberFormat="1" applyFont="1" applyFill="1" applyBorder="1" applyAlignment="1">
      <alignment horizontal="center" vertical="center"/>
    </xf>
    <xf numFmtId="0" fontId="0" fillId="0" borderId="45" xfId="0" applyBorder="1"/>
    <xf numFmtId="0" fontId="0" fillId="0" borderId="46" xfId="0" applyBorder="1"/>
    <xf numFmtId="166" fontId="1" fillId="0" borderId="47" xfId="0" applyNumberFormat="1" applyFont="1" applyFill="1" applyBorder="1" applyAlignment="1">
      <alignment horizontal="center" vertical="center"/>
    </xf>
    <xf numFmtId="166" fontId="1" fillId="0" borderId="48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5" xfId="0" applyBorder="1"/>
    <xf numFmtId="0" fontId="1" fillId="0" borderId="2" xfId="0" applyFont="1" applyBorder="1" applyAlignment="1">
      <alignment horizontal="center" vertical="center"/>
    </xf>
    <xf numFmtId="0" fontId="0" fillId="0" borderId="49" xfId="0" applyBorder="1"/>
    <xf numFmtId="0" fontId="0" fillId="0" borderId="50" xfId="0" applyBorder="1"/>
    <xf numFmtId="21" fontId="6" fillId="0" borderId="41" xfId="0" applyNumberFormat="1" applyFont="1" applyBorder="1" applyAlignment="1">
      <alignment horizontal="center"/>
    </xf>
    <xf numFmtId="166" fontId="6" fillId="0" borderId="1" xfId="0" applyNumberFormat="1" applyFont="1" applyFill="1" applyBorder="1" applyAlignment="1">
      <alignment horizontal="center" vertical="center"/>
    </xf>
    <xf numFmtId="167" fontId="3" fillId="0" borderId="5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0</xdr:row>
      <xdr:rowOff>0</xdr:rowOff>
    </xdr:from>
    <xdr:to>
      <xdr:col>13</xdr:col>
      <xdr:colOff>685800</xdr:colOff>
      <xdr:row>4</xdr:row>
      <xdr:rowOff>123825</xdr:rowOff>
    </xdr:to>
    <xdr:pic>
      <xdr:nvPicPr>
        <xdr:cNvPr id="1228" name="Picture 1">
          <a:extLst>
            <a:ext uri="{FF2B5EF4-FFF2-40B4-BE49-F238E27FC236}">
              <a16:creationId xmlns:a16="http://schemas.microsoft.com/office/drawing/2014/main" xmlns="" id="{3B59C266-8863-4A57-9629-7DA17636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0"/>
          <a:ext cx="10668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0</xdr:row>
      <xdr:rowOff>0</xdr:rowOff>
    </xdr:from>
    <xdr:to>
      <xdr:col>8</xdr:col>
      <xdr:colOff>781050</xdr:colOff>
      <xdr:row>3</xdr:row>
      <xdr:rowOff>123825</xdr:rowOff>
    </xdr:to>
    <xdr:pic>
      <xdr:nvPicPr>
        <xdr:cNvPr id="2132" name="Picture 1">
          <a:extLst>
            <a:ext uri="{FF2B5EF4-FFF2-40B4-BE49-F238E27FC236}">
              <a16:creationId xmlns:a16="http://schemas.microsoft.com/office/drawing/2014/main" xmlns="" id="{28BCBDBA-9C76-4580-9CFA-9AE6540C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8953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Normal="100" workbookViewId="0">
      <selection activeCell="K17" sqref="K17"/>
    </sheetView>
  </sheetViews>
  <sheetFormatPr defaultColWidth="9.1640625" defaultRowHeight="12.75" x14ac:dyDescent="0.2"/>
  <cols>
    <col min="1" max="1" width="6.6640625" style="1" customWidth="1"/>
    <col min="2" max="2" width="21.1640625" style="1" customWidth="1"/>
    <col min="3" max="3" width="18.6640625" style="1" customWidth="1"/>
    <col min="4" max="4" width="19.1640625" style="1" customWidth="1"/>
    <col min="5" max="5" width="14.5" style="1" customWidth="1"/>
    <col min="6" max="6" width="13" style="1" customWidth="1"/>
    <col min="7" max="7" width="13.5" style="1" customWidth="1"/>
    <col min="8" max="8" width="8.6640625" style="1" customWidth="1"/>
    <col min="9" max="9" width="14.6640625" style="2" customWidth="1"/>
    <col min="10" max="10" width="14.6640625" style="1" customWidth="1"/>
    <col min="11" max="14" width="12.6640625" style="1" customWidth="1"/>
    <col min="15" max="16384" width="9.1640625" style="1"/>
  </cols>
  <sheetData>
    <row r="1" spans="1:16" ht="20.100000000000001" customHeight="1" x14ac:dyDescent="0.2"/>
    <row r="2" spans="1:16" ht="20.100000000000001" customHeight="1" x14ac:dyDescent="0.35">
      <c r="A2" s="3"/>
      <c r="G2" s="4" t="str">
        <f>Protokoll!D1</f>
        <v>HSS Klubbmästerskap 2022</v>
      </c>
      <c r="H2" s="4"/>
      <c r="I2" s="5"/>
      <c r="J2" s="5"/>
    </row>
    <row r="3" spans="1:16" ht="18" x14ac:dyDescent="0.25">
      <c r="C3" s="6"/>
      <c r="G3" s="7" t="s">
        <v>0</v>
      </c>
      <c r="H3" s="7"/>
      <c r="I3" s="5"/>
      <c r="J3" s="5"/>
      <c r="K3" s="5"/>
    </row>
    <row r="4" spans="1:16" ht="18" customHeight="1" x14ac:dyDescent="0.25">
      <c r="A4" s="3"/>
      <c r="D4" s="6"/>
    </row>
    <row r="5" spans="1:16" ht="18" customHeight="1" x14ac:dyDescent="0.2">
      <c r="A5" s="8" t="s">
        <v>1</v>
      </c>
      <c r="B5" s="9"/>
      <c r="C5" s="10" t="str">
        <f>Protokoll!C5</f>
        <v>Torbjörn Herbertsson</v>
      </c>
      <c r="D5" s="11"/>
      <c r="F5" s="8" t="s">
        <v>2</v>
      </c>
      <c r="G5" s="9"/>
      <c r="H5" s="12"/>
      <c r="I5" s="13">
        <v>0.73263888888888884</v>
      </c>
      <c r="J5" s="6"/>
      <c r="K5" s="14"/>
      <c r="L5" s="14"/>
    </row>
    <row r="6" spans="1:16" ht="18" customHeight="1" x14ac:dyDescent="0.2">
      <c r="A6" s="15"/>
      <c r="B6" s="16"/>
      <c r="C6" s="17">
        <f>Protokoll!C6</f>
        <v>0</v>
      </c>
      <c r="D6" s="18"/>
      <c r="E6" s="19"/>
      <c r="F6" s="20" t="s">
        <v>3</v>
      </c>
      <c r="G6" s="21"/>
      <c r="H6" s="22"/>
      <c r="I6" s="23">
        <v>0.75694444444444453</v>
      </c>
      <c r="J6" s="6"/>
      <c r="L6" s="14"/>
      <c r="M6" s="14"/>
    </row>
    <row r="7" spans="1:16" ht="18" customHeight="1" x14ac:dyDescent="0.2">
      <c r="A7" s="24" t="s">
        <v>4</v>
      </c>
      <c r="B7" s="25"/>
      <c r="C7" s="26">
        <f>Protokoll!C7</f>
        <v>44733</v>
      </c>
      <c r="D7" s="27"/>
      <c r="E7" s="19"/>
      <c r="F7" s="28" t="s">
        <v>5</v>
      </c>
      <c r="G7" s="29"/>
      <c r="H7" s="30"/>
      <c r="I7" s="31">
        <v>0.78125</v>
      </c>
      <c r="J7" s="6"/>
      <c r="K7" s="32"/>
      <c r="L7" s="14"/>
      <c r="M7" s="14"/>
    </row>
    <row r="8" spans="1:16" ht="18" customHeight="1" x14ac:dyDescent="0.2">
      <c r="E8" s="19"/>
      <c r="G8" s="6"/>
      <c r="H8" s="6"/>
      <c r="I8" s="33"/>
      <c r="J8" s="34"/>
      <c r="K8" s="33"/>
      <c r="L8" s="34"/>
      <c r="M8" s="34"/>
    </row>
    <row r="9" spans="1:16" ht="18" customHeight="1" x14ac:dyDescent="0.2">
      <c r="A9" s="35" t="s">
        <v>6</v>
      </c>
      <c r="B9" s="36" t="s">
        <v>7</v>
      </c>
      <c r="C9" s="37" t="s">
        <v>8</v>
      </c>
      <c r="D9" s="37" t="s">
        <v>9</v>
      </c>
      <c r="E9" s="37" t="s">
        <v>10</v>
      </c>
      <c r="F9" s="37" t="s">
        <v>34</v>
      </c>
      <c r="G9" s="37" t="s">
        <v>11</v>
      </c>
      <c r="H9" s="37" t="s">
        <v>12</v>
      </c>
      <c r="I9" s="37" t="s">
        <v>13</v>
      </c>
      <c r="J9" s="37" t="s">
        <v>14</v>
      </c>
      <c r="K9" s="37" t="s">
        <v>15</v>
      </c>
      <c r="L9" s="37" t="s">
        <v>16</v>
      </c>
      <c r="M9" s="38" t="s">
        <v>17</v>
      </c>
      <c r="N9" s="39" t="s">
        <v>18</v>
      </c>
    </row>
    <row r="10" spans="1:16" ht="18" customHeight="1" x14ac:dyDescent="0.2">
      <c r="A10" s="40"/>
      <c r="B10" s="41"/>
      <c r="C10" s="42"/>
      <c r="D10" s="42"/>
      <c r="E10" s="42"/>
      <c r="F10" s="42"/>
      <c r="G10" s="42" t="s">
        <v>19</v>
      </c>
      <c r="H10" s="42" t="s">
        <v>20</v>
      </c>
      <c r="I10" s="42" t="s">
        <v>21</v>
      </c>
      <c r="J10" s="42" t="s">
        <v>21</v>
      </c>
      <c r="K10" s="42" t="s">
        <v>22</v>
      </c>
      <c r="L10" s="42" t="s">
        <v>23</v>
      </c>
      <c r="M10" s="43" t="s">
        <v>24</v>
      </c>
      <c r="N10" s="44" t="s">
        <v>25</v>
      </c>
    </row>
    <row r="11" spans="1:16" ht="18" customHeight="1" thickBot="1" x14ac:dyDescent="0.25">
      <c r="A11" s="45"/>
      <c r="B11" s="46"/>
      <c r="C11" s="47"/>
      <c r="D11" s="47"/>
      <c r="E11" s="47"/>
      <c r="F11" s="47"/>
      <c r="G11" s="48"/>
      <c r="H11" s="48"/>
      <c r="I11" s="48" t="s">
        <v>26</v>
      </c>
      <c r="J11" s="48" t="s">
        <v>26</v>
      </c>
      <c r="K11" s="48" t="s">
        <v>27</v>
      </c>
      <c r="L11" s="47" t="s">
        <v>28</v>
      </c>
      <c r="M11" s="49"/>
      <c r="N11" s="50"/>
    </row>
    <row r="12" spans="1:16" ht="18" customHeight="1" thickBot="1" x14ac:dyDescent="0.25">
      <c r="A12" s="51"/>
      <c r="B12" s="52" t="str">
        <f>Protokoll!B12</f>
        <v>Torbjörn</v>
      </c>
      <c r="C12" s="52" t="str">
        <f>Protokoll!C12</f>
        <v>Håkan</v>
      </c>
      <c r="D12" s="52"/>
      <c r="E12" s="52">
        <f>Protokoll!E12</f>
        <v>0</v>
      </c>
      <c r="F12" s="53"/>
      <c r="G12" s="52"/>
      <c r="H12" s="54">
        <v>1</v>
      </c>
      <c r="I12" s="68">
        <f>(Protokoll!I12-Protokoll!I$5)</f>
        <v>1.3865740740740762E-2</v>
      </c>
      <c r="J12" s="68">
        <f>I12*F$13</f>
        <v>1.2063194444444463E-2</v>
      </c>
      <c r="K12" s="68">
        <f>(J12-MIN(J$12,J$15,J$18,J$21,J$24,J$27,J$30,J$33))</f>
        <v>0</v>
      </c>
      <c r="L12" s="71">
        <v>1</v>
      </c>
      <c r="M12" s="55"/>
      <c r="N12" s="121">
        <v>1</v>
      </c>
      <c r="O12" s="56"/>
      <c r="P12" s="56"/>
    </row>
    <row r="13" spans="1:16" ht="18" customHeight="1" thickBot="1" x14ac:dyDescent="0.25">
      <c r="A13" s="57">
        <v>1</v>
      </c>
      <c r="B13" s="58" t="str">
        <f>Protokoll!B13</f>
        <v>Herbertsson</v>
      </c>
      <c r="C13" s="58" t="str">
        <f>Protokoll!C13</f>
        <v>Stödberg</v>
      </c>
      <c r="D13" s="58"/>
      <c r="E13" s="58" t="str">
        <f>Protokoll!E13</f>
        <v>707</v>
      </c>
      <c r="F13" s="105">
        <f>Protokoll!F13</f>
        <v>0.87</v>
      </c>
      <c r="G13" s="58">
        <f>Protokoll!G13</f>
        <v>0</v>
      </c>
      <c r="H13" s="60">
        <v>2</v>
      </c>
      <c r="I13" s="70">
        <f>(Protokoll!I13-Protokoll!I$6)</f>
        <v>1.3402777777777652E-2</v>
      </c>
      <c r="J13" s="70">
        <f>I13*F$13</f>
        <v>1.1660416666666557E-2</v>
      </c>
      <c r="K13" s="70">
        <f>(J13-MIN(J$13,J$16,J$19,J$22,J$25,J$28,J$31,J$34))</f>
        <v>0</v>
      </c>
      <c r="L13" s="71">
        <v>1</v>
      </c>
      <c r="M13" s="61">
        <f>SUM(L12:L14)</f>
        <v>3</v>
      </c>
      <c r="N13" s="121"/>
      <c r="O13" s="56"/>
      <c r="P13" s="56"/>
    </row>
    <row r="14" spans="1:16" ht="18" customHeight="1" thickBot="1" x14ac:dyDescent="0.25">
      <c r="A14" s="62"/>
      <c r="B14" s="63"/>
      <c r="C14" s="63"/>
      <c r="D14" s="63"/>
      <c r="E14" s="63">
        <f>Protokoll!E14</f>
        <v>0</v>
      </c>
      <c r="F14" s="64"/>
      <c r="G14" s="63"/>
      <c r="H14" s="65">
        <v>3</v>
      </c>
      <c r="I14" s="70">
        <f>(Protokoll!I14-Protokoll!I$7)</f>
        <v>1.3634259259259207E-2</v>
      </c>
      <c r="J14" s="70">
        <f>I14*F$13</f>
        <v>1.1861805555555511E-2</v>
      </c>
      <c r="K14" s="70">
        <f>(J14-MIN(J$14,J$17,J$20,J$23))</f>
        <v>0</v>
      </c>
      <c r="L14" s="107">
        <v>1</v>
      </c>
      <c r="M14" s="66"/>
      <c r="N14" s="121"/>
      <c r="O14" s="56"/>
      <c r="P14" s="56"/>
    </row>
    <row r="15" spans="1:16" ht="18" customHeight="1" thickBot="1" x14ac:dyDescent="0.25">
      <c r="A15" s="51"/>
      <c r="B15" s="52" t="str">
        <f>Protokoll!B15</f>
        <v>Jan-Erik</v>
      </c>
      <c r="C15" s="52" t="str">
        <f>Protokoll!C15</f>
        <v>Staffan</v>
      </c>
      <c r="D15" s="52">
        <f>Protokoll!D15</f>
        <v>0</v>
      </c>
      <c r="E15" s="52">
        <f>Protokoll!E15</f>
        <v>0</v>
      </c>
      <c r="F15" s="53"/>
      <c r="G15" s="52"/>
      <c r="H15" s="54">
        <v>1</v>
      </c>
      <c r="I15" s="68">
        <f>(Protokoll!I15-Protokoll!I$5)</f>
        <v>1.5671296296296267E-2</v>
      </c>
      <c r="J15" s="68">
        <f>I15*F$16</f>
        <v>1.3634027777777752E-2</v>
      </c>
      <c r="K15" s="68">
        <f>(J15-MIN(J$12,J$15,J$18,J$21,J$24,J$27,J$30,J$33))</f>
        <v>1.5708333333332887E-3</v>
      </c>
      <c r="L15" s="108">
        <v>3</v>
      </c>
      <c r="M15" s="67"/>
      <c r="N15" s="121">
        <v>2</v>
      </c>
      <c r="O15" s="56"/>
      <c r="P15" s="56"/>
    </row>
    <row r="16" spans="1:16" ht="18" customHeight="1" thickBot="1" x14ac:dyDescent="0.25">
      <c r="A16" s="57">
        <v>2</v>
      </c>
      <c r="B16" s="58" t="str">
        <f>Protokoll!B16</f>
        <v>Johnsson</v>
      </c>
      <c r="C16" s="58" t="str">
        <f>Protokoll!C16</f>
        <v>Kerker</v>
      </c>
      <c r="D16" s="58">
        <f>Protokoll!D16</f>
        <v>0</v>
      </c>
      <c r="E16" s="58" t="str">
        <f>Protokoll!E16</f>
        <v>707</v>
      </c>
      <c r="F16" s="105">
        <f>Protokoll!F16</f>
        <v>0.87</v>
      </c>
      <c r="G16" s="58">
        <f>Protokoll!G16</f>
        <v>0</v>
      </c>
      <c r="H16" s="60">
        <v>2</v>
      </c>
      <c r="I16" s="70">
        <f>(Protokoll!I16-Protokoll!I$6)</f>
        <v>1.4756944444444309E-2</v>
      </c>
      <c r="J16" s="70">
        <f>I16*F$16</f>
        <v>1.2838541666666549E-2</v>
      </c>
      <c r="K16" s="70">
        <f>(J16-MIN(J$13,J$16,J$19,J$22,J$25,J$28,J$31,J$34))</f>
        <v>1.1781249999999917E-3</v>
      </c>
      <c r="L16" s="71">
        <v>3</v>
      </c>
      <c r="M16" s="61">
        <f>SUM(L15:L17)</f>
        <v>9</v>
      </c>
      <c r="N16" s="121"/>
      <c r="O16" s="56"/>
      <c r="P16" s="56"/>
    </row>
    <row r="17" spans="1:16" ht="18" customHeight="1" thickBot="1" x14ac:dyDescent="0.25">
      <c r="A17" s="62"/>
      <c r="B17" s="63"/>
      <c r="C17" s="63"/>
      <c r="D17" s="63"/>
      <c r="E17" s="63">
        <f>Protokoll!E17</f>
        <v>0</v>
      </c>
      <c r="F17" s="64"/>
      <c r="G17" s="63"/>
      <c r="H17" s="65">
        <v>3</v>
      </c>
      <c r="I17" s="70">
        <f>(Protokoll!I17-Protokoll!I$7)</f>
        <v>1.4942129629629597E-2</v>
      </c>
      <c r="J17" s="72">
        <f>I17*F$16</f>
        <v>1.2999652777777749E-2</v>
      </c>
      <c r="K17" s="70">
        <f>(J17-MIN(J$14,J$17,J$20,J$23))</f>
        <v>1.137847222222238E-3</v>
      </c>
      <c r="L17" s="107">
        <v>3</v>
      </c>
      <c r="M17" s="66"/>
      <c r="N17" s="121"/>
      <c r="O17" s="56"/>
      <c r="P17" s="56"/>
    </row>
    <row r="18" spans="1:16" ht="18" customHeight="1" thickBot="1" x14ac:dyDescent="0.25">
      <c r="A18" s="51"/>
      <c r="B18" s="52" t="str">
        <f>Protokoll!B18</f>
        <v>Felix</v>
      </c>
      <c r="C18" s="52" t="str">
        <f>Protokoll!C18</f>
        <v>Fabian</v>
      </c>
      <c r="D18" s="52">
        <f>Protokoll!D18</f>
        <v>0</v>
      </c>
      <c r="E18" s="52">
        <f>Protokoll!E18</f>
        <v>0</v>
      </c>
      <c r="F18" s="53"/>
      <c r="G18" s="52"/>
      <c r="H18" s="54">
        <v>1</v>
      </c>
      <c r="I18" s="68">
        <f>(Protokoll!I18-Protokoll!I$5)</f>
        <v>1.5925925925925899E-2</v>
      </c>
      <c r="J18" s="68">
        <f>I18*F$19</f>
        <v>1.3425555555555533E-2</v>
      </c>
      <c r="K18" s="68">
        <f>(J18-MIN(J$12,J$15,J$18,J$21,J$24,J$27,J$30,J$33))</f>
        <v>1.3623611111110694E-3</v>
      </c>
      <c r="L18" s="108">
        <v>2</v>
      </c>
      <c r="M18" s="67"/>
      <c r="N18" s="121">
        <v>4</v>
      </c>
      <c r="O18" s="56"/>
      <c r="P18" s="56"/>
    </row>
    <row r="19" spans="1:16" ht="18" customHeight="1" thickBot="1" x14ac:dyDescent="0.25">
      <c r="A19" s="57">
        <v>3</v>
      </c>
      <c r="B19" s="58" t="str">
        <f>Protokoll!B19</f>
        <v>Kelemit</v>
      </c>
      <c r="C19" s="58" t="str">
        <f>Protokoll!C19</f>
        <v>Kelemit</v>
      </c>
      <c r="D19" s="58">
        <f>Protokoll!D19</f>
        <v>0</v>
      </c>
      <c r="E19" s="58" t="str">
        <f>Protokoll!E19</f>
        <v>Chess</v>
      </c>
      <c r="F19" s="105">
        <f>Protokoll!F19</f>
        <v>0.84299999999999997</v>
      </c>
      <c r="G19" s="58">
        <f>Protokoll!G19</f>
        <v>0</v>
      </c>
      <c r="H19" s="60">
        <v>2</v>
      </c>
      <c r="I19" s="70">
        <f>(Protokoll!I19-Protokoll!I$6)</f>
        <v>1.5486111111111089E-2</v>
      </c>
      <c r="J19" s="70">
        <f>I19*F$19</f>
        <v>1.3054791666666649E-2</v>
      </c>
      <c r="K19" s="70">
        <f>(J19-MIN(J$13,J$16,J$19,J$22,J$25,J$28,J$31,J$34))</f>
        <v>1.3943750000000917E-3</v>
      </c>
      <c r="L19" s="71">
        <v>5</v>
      </c>
      <c r="M19" s="61">
        <f>SUM(L18:L20)</f>
        <v>11</v>
      </c>
      <c r="N19" s="121"/>
      <c r="O19" s="56"/>
      <c r="P19" s="56"/>
    </row>
    <row r="20" spans="1:16" ht="18" customHeight="1" thickBot="1" x14ac:dyDescent="0.25">
      <c r="A20" s="62"/>
      <c r="B20" s="63"/>
      <c r="C20" s="63"/>
      <c r="D20" s="63"/>
      <c r="E20" s="63">
        <f>Protokoll!E20</f>
        <v>0</v>
      </c>
      <c r="F20" s="64"/>
      <c r="G20" s="63"/>
      <c r="H20" s="65">
        <v>3</v>
      </c>
      <c r="I20" s="70">
        <f>(Protokoll!I20-Protokoll!I$7)</f>
        <v>1.5578703703703733E-2</v>
      </c>
      <c r="J20" s="72">
        <f>I20*F$19</f>
        <v>1.3132847222222247E-2</v>
      </c>
      <c r="K20" s="70">
        <f>(J20-MIN(J$14,J$17,J$20,J$23))</f>
        <v>1.2710416666667362E-3</v>
      </c>
      <c r="L20" s="107">
        <v>4</v>
      </c>
      <c r="M20" s="66"/>
      <c r="N20" s="121"/>
      <c r="O20" s="56"/>
      <c r="P20" s="56"/>
    </row>
    <row r="21" spans="1:16" ht="18" customHeight="1" thickBot="1" x14ac:dyDescent="0.25">
      <c r="A21" s="51"/>
      <c r="B21" s="52" t="str">
        <f>Protokoll!B21</f>
        <v>Ingar</v>
      </c>
      <c r="C21" s="52">
        <f>Protokoll!C21</f>
        <v>0</v>
      </c>
      <c r="D21" s="52">
        <f>Protokoll!D21</f>
        <v>0</v>
      </c>
      <c r="E21" s="52">
        <f>Protokoll!E21</f>
        <v>0</v>
      </c>
      <c r="F21" s="53"/>
      <c r="G21" s="52"/>
      <c r="H21" s="54">
        <v>1</v>
      </c>
      <c r="I21" s="68">
        <f>(Protokoll!I21-Protokoll!I$5)</f>
        <v>1.8275462962963007E-2</v>
      </c>
      <c r="J21" s="68">
        <f>I21*F$22</f>
        <v>1.3651770833333366E-2</v>
      </c>
      <c r="K21" s="68">
        <f>(J21-MIN(J$12,J$15,J$18,J$21,J$24,J$27,J$30,J$33))</f>
        <v>1.5885763888889032E-3</v>
      </c>
      <c r="L21" s="108">
        <v>4</v>
      </c>
      <c r="M21" s="67"/>
      <c r="N21" s="121">
        <v>3</v>
      </c>
      <c r="O21" s="56"/>
      <c r="P21" s="56"/>
    </row>
    <row r="22" spans="1:16" ht="18" customHeight="1" thickBot="1" x14ac:dyDescent="0.25">
      <c r="A22" s="57">
        <v>4</v>
      </c>
      <c r="B22" s="58" t="str">
        <f>Protokoll!B22</f>
        <v>Olsson</v>
      </c>
      <c r="C22" s="58">
        <f>Protokoll!C22</f>
        <v>0</v>
      </c>
      <c r="D22" s="58">
        <f>Protokoll!D22</f>
        <v>0</v>
      </c>
      <c r="E22" s="58" t="str">
        <f>Protokoll!E22</f>
        <v>Avanti</v>
      </c>
      <c r="F22" s="105">
        <f>Protokoll!F22</f>
        <v>0.747</v>
      </c>
      <c r="G22" s="58">
        <f>Protokoll!G22</f>
        <v>0</v>
      </c>
      <c r="H22" s="60">
        <v>2</v>
      </c>
      <c r="I22" s="70">
        <f>(Protokoll!I22-Protokoll!I$6)</f>
        <v>1.7442129629629433E-2</v>
      </c>
      <c r="J22" s="70">
        <f>I22*F$22</f>
        <v>1.3029270833333186E-2</v>
      </c>
      <c r="K22" s="70">
        <f>(J22-MIN(J$13,J$16,J$19,J$22,J$25,J$28,J$31,J$34))</f>
        <v>1.3688541666666294E-3</v>
      </c>
      <c r="L22" s="71">
        <v>4</v>
      </c>
      <c r="M22" s="61">
        <f>SUM(L21:L23)</f>
        <v>10</v>
      </c>
      <c r="N22" s="121"/>
      <c r="O22" s="56"/>
      <c r="P22" s="56"/>
    </row>
    <row r="23" spans="1:16" ht="18" customHeight="1" thickBot="1" x14ac:dyDescent="0.25">
      <c r="A23" s="62"/>
      <c r="B23" s="63"/>
      <c r="C23" s="63"/>
      <c r="D23" s="63"/>
      <c r="E23" s="63">
        <f>Protokoll!E23</f>
        <v>0</v>
      </c>
      <c r="F23" s="64"/>
      <c r="G23" s="63"/>
      <c r="H23" s="65">
        <v>3</v>
      </c>
      <c r="I23" s="70">
        <f>(Protokoll!I23-Protokoll!I$7)</f>
        <v>1.7256944444444478E-2</v>
      </c>
      <c r="J23" s="72">
        <f>I23*F$22</f>
        <v>1.2890937500000024E-2</v>
      </c>
      <c r="K23" s="70">
        <f>(J23-MIN(J$14,J$17,J$20,J$23))</f>
        <v>1.029131944444513E-3</v>
      </c>
      <c r="L23" s="107">
        <v>2</v>
      </c>
      <c r="M23" s="66"/>
      <c r="N23" s="121"/>
      <c r="O23" s="56"/>
      <c r="P23" s="56"/>
    </row>
    <row r="24" spans="1:16" ht="18" customHeight="1" thickBot="1" x14ac:dyDescent="0.25">
      <c r="A24" s="51"/>
      <c r="B24" s="52" t="str">
        <f>Protokoll!B24</f>
        <v xml:space="preserve">Lars </v>
      </c>
      <c r="C24" s="52" t="str">
        <f>Protokoll!C24</f>
        <v>Claes</v>
      </c>
      <c r="D24" s="52">
        <f>Protokoll!D24</f>
        <v>0</v>
      </c>
      <c r="E24" s="52">
        <f>Protokoll!E24</f>
        <v>0</v>
      </c>
      <c r="F24" s="53"/>
      <c r="G24" s="52"/>
      <c r="H24" s="54">
        <v>1</v>
      </c>
      <c r="I24" s="68">
        <f>(Protokoll!I24-Protokoll!I$5)</f>
        <v>1.6296296296296364E-2</v>
      </c>
      <c r="J24" s="68">
        <f>I24*F$25</f>
        <v>1.3949629629629687E-2</v>
      </c>
      <c r="K24" s="68">
        <f>(J24-MIN(J$12,J$15,J$18,J$21,J$24,J$27,J$30,J$33))</f>
        <v>1.8864351851852236E-3</v>
      </c>
      <c r="L24" s="108">
        <v>5</v>
      </c>
      <c r="M24" s="67"/>
      <c r="N24" s="121">
        <v>5</v>
      </c>
      <c r="O24" s="56"/>
      <c r="P24" s="56"/>
    </row>
    <row r="25" spans="1:16" ht="18" customHeight="1" thickBot="1" x14ac:dyDescent="0.25">
      <c r="A25" s="57">
        <v>5</v>
      </c>
      <c r="B25" s="58" t="str">
        <f>Protokoll!B25</f>
        <v>Berglund</v>
      </c>
      <c r="C25" s="58" t="str">
        <f>Protokoll!C25</f>
        <v>Johansson</v>
      </c>
      <c r="D25" s="58">
        <f>Protokoll!D25</f>
        <v>0</v>
      </c>
      <c r="E25" s="58" t="str">
        <f>Protokoll!E25</f>
        <v>Maix Magic</v>
      </c>
      <c r="F25" s="105">
        <f>Protokoll!F25</f>
        <v>0.85599999999999998</v>
      </c>
      <c r="G25" s="58">
        <f>Protokoll!G25</f>
        <v>0</v>
      </c>
      <c r="H25" s="60">
        <v>2</v>
      </c>
      <c r="I25" s="70">
        <f>(Protokoll!I25-Protokoll!I$6)</f>
        <v>1.4513888888888826E-2</v>
      </c>
      <c r="J25" s="70">
        <f>I25*F$25</f>
        <v>1.2423888888888835E-2</v>
      </c>
      <c r="K25" s="70">
        <f>(J25-MIN(J$13,J$16,J$19,J$22,J$25,J$28,J$31,J$34))</f>
        <v>7.6347222222227819E-4</v>
      </c>
      <c r="L25" s="71">
        <v>2</v>
      </c>
      <c r="M25" s="61">
        <f>SUM(L24:L26)</f>
        <v>13</v>
      </c>
      <c r="N25" s="121"/>
      <c r="O25" s="56"/>
      <c r="P25" s="56"/>
    </row>
    <row r="26" spans="1:16" ht="18" customHeight="1" thickBot="1" x14ac:dyDescent="0.25">
      <c r="A26" s="62"/>
      <c r="B26" s="63"/>
      <c r="C26" s="63"/>
      <c r="D26" s="63"/>
      <c r="E26" s="63">
        <f>Protokoll!E26</f>
        <v>0</v>
      </c>
      <c r="F26" s="64"/>
      <c r="G26" s="63"/>
      <c r="H26" s="65">
        <v>3</v>
      </c>
      <c r="I26" s="120" t="s">
        <v>55</v>
      </c>
      <c r="J26" s="72"/>
      <c r="K26" s="70">
        <f>(J26-MIN(J$14,J$17,J$20,J$23,J$26,J$29,J$32,J$35))</f>
        <v>-1.1861805555555511E-2</v>
      </c>
      <c r="L26" s="107">
        <v>6</v>
      </c>
      <c r="M26" s="66"/>
      <c r="N26" s="121"/>
      <c r="O26" s="56"/>
      <c r="P26" s="56"/>
    </row>
    <row r="27" spans="1:16" ht="18" customHeight="1" thickBot="1" x14ac:dyDescent="0.25">
      <c r="A27" s="57"/>
      <c r="B27" s="52"/>
      <c r="C27" s="52"/>
      <c r="D27" s="52"/>
      <c r="E27" s="52"/>
      <c r="F27" s="53"/>
      <c r="G27" s="52"/>
      <c r="H27" s="54">
        <v>1</v>
      </c>
      <c r="I27" s="68"/>
      <c r="J27" s="68"/>
      <c r="K27" s="68"/>
      <c r="L27" s="108"/>
      <c r="M27" s="67"/>
      <c r="N27" s="121"/>
      <c r="O27" s="56"/>
      <c r="P27" s="56"/>
    </row>
    <row r="28" spans="1:16" ht="18" customHeight="1" thickBot="1" x14ac:dyDescent="0.25">
      <c r="A28" s="57">
        <v>6</v>
      </c>
      <c r="B28" s="58"/>
      <c r="C28" s="58"/>
      <c r="D28" s="58"/>
      <c r="E28" s="58"/>
      <c r="F28" s="105"/>
      <c r="G28" s="58"/>
      <c r="H28" s="60">
        <v>2</v>
      </c>
      <c r="I28" s="70"/>
      <c r="J28" s="70"/>
      <c r="K28" s="70"/>
      <c r="L28" s="71"/>
      <c r="M28" s="61"/>
      <c r="N28" s="121"/>
      <c r="O28" s="56"/>
      <c r="P28" s="56"/>
    </row>
    <row r="29" spans="1:16" ht="18" customHeight="1" thickBot="1" x14ac:dyDescent="0.25">
      <c r="A29" s="62"/>
      <c r="B29" s="63"/>
      <c r="C29" s="63"/>
      <c r="D29" s="63"/>
      <c r="E29" s="63"/>
      <c r="F29" s="64"/>
      <c r="G29" s="63"/>
      <c r="H29" s="65">
        <v>3</v>
      </c>
      <c r="I29" s="106"/>
      <c r="J29" s="106"/>
      <c r="K29" s="106"/>
      <c r="L29" s="107"/>
      <c r="M29" s="66"/>
      <c r="N29" s="121"/>
      <c r="O29" s="56"/>
      <c r="P29" s="56"/>
    </row>
    <row r="30" spans="1:16" ht="18" customHeight="1" thickBot="1" x14ac:dyDescent="0.25">
      <c r="A30" s="51"/>
      <c r="B30" s="52"/>
      <c r="C30" s="52"/>
      <c r="D30" s="52"/>
      <c r="E30" s="52"/>
      <c r="F30" s="53"/>
      <c r="G30" s="52"/>
      <c r="H30" s="54">
        <v>1</v>
      </c>
      <c r="I30" s="112"/>
      <c r="J30" s="113"/>
      <c r="K30" s="109"/>
      <c r="L30" s="108"/>
      <c r="M30" s="67"/>
      <c r="N30" s="121"/>
      <c r="O30" s="56"/>
      <c r="P30" s="56"/>
    </row>
    <row r="31" spans="1:16" ht="18" customHeight="1" thickBot="1" x14ac:dyDescent="0.25">
      <c r="A31" s="57">
        <v>7</v>
      </c>
      <c r="B31" s="58"/>
      <c r="C31" s="58"/>
      <c r="D31" s="58"/>
      <c r="E31" s="58"/>
      <c r="F31" s="59"/>
      <c r="G31" s="58"/>
      <c r="H31" s="60">
        <v>2</v>
      </c>
      <c r="I31" s="109"/>
      <c r="J31" s="70"/>
      <c r="K31" s="70"/>
      <c r="L31" s="71"/>
      <c r="M31" s="61"/>
      <c r="N31" s="121"/>
      <c r="O31" s="56"/>
      <c r="P31" s="56"/>
    </row>
    <row r="32" spans="1:16" ht="18" customHeight="1" thickBot="1" x14ac:dyDescent="0.25">
      <c r="A32" s="62"/>
      <c r="B32" s="63"/>
      <c r="C32" s="58"/>
      <c r="D32" s="63"/>
      <c r="E32" s="63"/>
      <c r="F32" s="64"/>
      <c r="G32" s="63"/>
      <c r="H32" s="65">
        <v>3</v>
      </c>
      <c r="I32" s="70"/>
      <c r="J32" s="72"/>
      <c r="K32" s="70"/>
      <c r="L32" s="71"/>
      <c r="M32" s="66"/>
      <c r="N32" s="121"/>
      <c r="O32" s="56"/>
      <c r="P32" s="56"/>
    </row>
    <row r="33" spans="1:16" ht="18" customHeight="1" thickBot="1" x14ac:dyDescent="0.25">
      <c r="A33" s="116"/>
      <c r="B33" s="118"/>
      <c r="C33" s="117"/>
      <c r="D33" s="52"/>
      <c r="E33" s="52"/>
      <c r="F33" s="53"/>
      <c r="G33" s="52"/>
      <c r="H33" s="54">
        <v>1</v>
      </c>
      <c r="I33" s="68"/>
      <c r="J33" s="68"/>
      <c r="K33" s="68"/>
      <c r="L33" s="69"/>
      <c r="M33" s="67"/>
      <c r="N33" s="121"/>
      <c r="O33" s="56"/>
      <c r="P33" s="56"/>
    </row>
    <row r="34" spans="1:16" ht="18" customHeight="1" thickBot="1" x14ac:dyDescent="0.25">
      <c r="A34" s="57">
        <v>8</v>
      </c>
      <c r="B34"/>
      <c r="C34" s="110"/>
      <c r="D34" s="58"/>
      <c r="E34" s="58"/>
      <c r="F34" s="59"/>
      <c r="G34" s="58"/>
      <c r="H34" s="60">
        <v>2</v>
      </c>
      <c r="I34" s="70"/>
      <c r="J34" s="70"/>
      <c r="K34" s="70"/>
      <c r="L34" s="71"/>
      <c r="M34" s="61"/>
      <c r="N34" s="121"/>
      <c r="O34" s="56"/>
      <c r="P34" s="56"/>
    </row>
    <row r="35" spans="1:16" ht="18" customHeight="1" thickBot="1" x14ac:dyDescent="0.25">
      <c r="A35" s="62"/>
      <c r="B35" s="63"/>
      <c r="C35" s="63"/>
      <c r="D35" s="63"/>
      <c r="E35" s="63"/>
      <c r="F35" s="64"/>
      <c r="G35" s="63"/>
      <c r="H35" s="65">
        <v>3</v>
      </c>
      <c r="I35" s="73"/>
      <c r="J35" s="72"/>
      <c r="K35" s="106"/>
      <c r="L35" s="107"/>
      <c r="M35" s="66"/>
      <c r="N35" s="121"/>
      <c r="O35" s="56"/>
      <c r="P35" s="56"/>
    </row>
    <row r="36" spans="1:16" ht="18" customHeight="1" thickBot="1" x14ac:dyDescent="0.25">
      <c r="A36" s="51"/>
      <c r="B36"/>
      <c r="C36" s="111"/>
      <c r="D36" s="52"/>
      <c r="E36" s="52"/>
      <c r="F36" s="53"/>
      <c r="G36" s="52"/>
      <c r="H36" s="54">
        <v>1</v>
      </c>
      <c r="I36" s="68"/>
      <c r="J36" s="68"/>
      <c r="K36" s="68"/>
      <c r="L36" s="69"/>
      <c r="M36" s="67"/>
      <c r="N36" s="121"/>
    </row>
    <row r="37" spans="1:16" ht="18" customHeight="1" thickBot="1" x14ac:dyDescent="0.25">
      <c r="A37" s="57">
        <v>9</v>
      </c>
      <c r="B37"/>
      <c r="C37" s="110"/>
      <c r="D37" s="58"/>
      <c r="E37" s="58"/>
      <c r="F37" s="59"/>
      <c r="G37" s="58"/>
      <c r="H37" s="60">
        <v>2</v>
      </c>
      <c r="I37" s="70"/>
      <c r="J37" s="70"/>
      <c r="K37" s="70"/>
      <c r="L37" s="71"/>
      <c r="M37" s="61"/>
      <c r="N37" s="121"/>
    </row>
    <row r="38" spans="1:16" ht="18" customHeight="1" thickBot="1" x14ac:dyDescent="0.25">
      <c r="A38" s="62"/>
      <c r="B38" s="63"/>
      <c r="C38" s="63"/>
      <c r="D38" s="63"/>
      <c r="E38" s="63"/>
      <c r="F38" s="64"/>
      <c r="G38" s="63"/>
      <c r="H38" s="65">
        <v>3</v>
      </c>
      <c r="I38" s="73"/>
      <c r="J38" s="72"/>
      <c r="K38" s="106"/>
      <c r="L38" s="107"/>
      <c r="M38" s="66"/>
      <c r="N38" s="121"/>
    </row>
    <row r="39" spans="1:16" ht="18" customHeight="1" thickBot="1" x14ac:dyDescent="0.25">
      <c r="A39" s="51"/>
      <c r="B39"/>
      <c r="C39" s="111"/>
      <c r="D39" s="52"/>
      <c r="E39" s="52"/>
      <c r="F39" s="53"/>
      <c r="G39" s="52"/>
      <c r="H39" s="54">
        <v>1</v>
      </c>
      <c r="I39" s="68"/>
      <c r="J39" s="68"/>
      <c r="K39" s="68"/>
      <c r="L39" s="69"/>
      <c r="M39" s="67"/>
      <c r="N39" s="121"/>
    </row>
    <row r="40" spans="1:16" ht="18" customHeight="1" thickBot="1" x14ac:dyDescent="0.25">
      <c r="A40" s="57">
        <v>10</v>
      </c>
      <c r="B40"/>
      <c r="C40" s="110"/>
      <c r="D40" s="58"/>
      <c r="E40" s="58"/>
      <c r="F40" s="59"/>
      <c r="G40" s="58"/>
      <c r="H40" s="60">
        <v>2</v>
      </c>
      <c r="I40" s="70"/>
      <c r="J40" s="70"/>
      <c r="K40" s="70"/>
      <c r="L40" s="71"/>
      <c r="M40" s="61"/>
      <c r="N40" s="121"/>
    </row>
    <row r="41" spans="1:16" ht="18" customHeight="1" thickBot="1" x14ac:dyDescent="0.25">
      <c r="A41" s="62"/>
      <c r="B41" s="63"/>
      <c r="C41" s="63"/>
      <c r="D41" s="63"/>
      <c r="E41" s="63"/>
      <c r="F41" s="64"/>
      <c r="G41" s="63"/>
      <c r="H41" s="65">
        <v>3</v>
      </c>
      <c r="I41" s="73"/>
      <c r="J41" s="72"/>
      <c r="K41" s="106"/>
      <c r="L41" s="107"/>
      <c r="M41" s="66"/>
      <c r="N41" s="121"/>
    </row>
  </sheetData>
  <sheetProtection selectLockedCells="1" selectUnlockedCells="1"/>
  <mergeCells count="10">
    <mergeCell ref="N36:N38"/>
    <mergeCell ref="N39:N41"/>
    <mergeCell ref="N30:N32"/>
    <mergeCell ref="N33:N35"/>
    <mergeCell ref="N12:N14"/>
    <mergeCell ref="N15:N17"/>
    <mergeCell ref="N18:N20"/>
    <mergeCell ref="N21:N23"/>
    <mergeCell ref="N24:N26"/>
    <mergeCell ref="N27:N29"/>
  </mergeCells>
  <printOptions horizontalCentered="1"/>
  <pageMargins left="0" right="0" top="0.39374999999999999" bottom="0.39374999999999999" header="0.51180555555555551" footer="0.51180555555555551"/>
  <pageSetup paperSize="9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activeCell="E31" sqref="E31"/>
    </sheetView>
  </sheetViews>
  <sheetFormatPr defaultColWidth="9.1640625" defaultRowHeight="12.75" x14ac:dyDescent="0.2"/>
  <cols>
    <col min="1" max="1" width="6.6640625" style="1" customWidth="1"/>
    <col min="2" max="2" width="23" style="1" customWidth="1"/>
    <col min="3" max="3" width="24" style="1" customWidth="1"/>
    <col min="4" max="4" width="20.5" style="1" customWidth="1"/>
    <col min="5" max="5" width="15" style="1" customWidth="1"/>
    <col min="6" max="6" width="13.1640625" style="74" customWidth="1"/>
    <col min="7" max="7" width="14.1640625" style="1" customWidth="1"/>
    <col min="8" max="8" width="8.6640625" style="1" customWidth="1"/>
    <col min="9" max="10" width="15.6640625" style="1" customWidth="1"/>
    <col min="11" max="14" width="12.6640625" style="1" customWidth="1"/>
    <col min="15" max="16384" width="9.1640625" style="1"/>
  </cols>
  <sheetData>
    <row r="1" spans="1:13" ht="24.95" customHeight="1" x14ac:dyDescent="0.35">
      <c r="D1" s="4" t="s">
        <v>33</v>
      </c>
    </row>
    <row r="2" spans="1:13" ht="20.100000000000001" customHeight="1" x14ac:dyDescent="0.35">
      <c r="A2" s="3"/>
      <c r="D2" s="7" t="s">
        <v>29</v>
      </c>
      <c r="H2" s="4"/>
      <c r="I2" s="5"/>
      <c r="J2" s="5"/>
    </row>
    <row r="3" spans="1:13" ht="18" customHeight="1" x14ac:dyDescent="0.25">
      <c r="A3" s="3"/>
    </row>
    <row r="4" spans="1:13" ht="18" customHeight="1" x14ac:dyDescent="0.25">
      <c r="A4" s="3"/>
      <c r="J4" s="6"/>
      <c r="K4" s="6"/>
      <c r="L4" s="14"/>
      <c r="M4" s="14"/>
    </row>
    <row r="5" spans="1:13" ht="18" customHeight="1" x14ac:dyDescent="0.2">
      <c r="A5" s="8" t="s">
        <v>1</v>
      </c>
      <c r="B5" s="9"/>
      <c r="C5" s="75" t="s">
        <v>32</v>
      </c>
      <c r="D5" s="11"/>
      <c r="F5" s="76" t="s">
        <v>2</v>
      </c>
      <c r="G5" s="9"/>
      <c r="H5" s="12"/>
      <c r="I5" s="13">
        <v>0.73263888888888884</v>
      </c>
      <c r="J5" s="6"/>
      <c r="L5" s="14"/>
      <c r="M5" s="14"/>
    </row>
    <row r="6" spans="1:13" ht="18" customHeight="1" x14ac:dyDescent="0.2">
      <c r="A6" s="15"/>
      <c r="B6" s="16"/>
      <c r="C6" s="77"/>
      <c r="D6" s="18"/>
      <c r="F6" s="78" t="s">
        <v>3</v>
      </c>
      <c r="G6" s="21"/>
      <c r="H6" s="22"/>
      <c r="I6" s="23">
        <v>0.75694444444444453</v>
      </c>
      <c r="J6" s="6"/>
      <c r="K6" s="32"/>
      <c r="L6" s="14"/>
      <c r="M6" s="14"/>
    </row>
    <row r="7" spans="1:13" ht="18" customHeight="1" x14ac:dyDescent="0.2">
      <c r="A7" s="24" t="s">
        <v>4</v>
      </c>
      <c r="B7" s="25"/>
      <c r="C7" s="79">
        <v>44733</v>
      </c>
      <c r="D7" s="80"/>
      <c r="F7" s="81" t="s">
        <v>5</v>
      </c>
      <c r="G7" s="29"/>
      <c r="H7" s="30"/>
      <c r="I7" s="31">
        <v>0.78125</v>
      </c>
      <c r="J7" s="34"/>
      <c r="K7" s="33"/>
      <c r="L7" s="34"/>
      <c r="M7" s="34"/>
    </row>
    <row r="8" spans="1:13" ht="18" customHeight="1" x14ac:dyDescent="0.2">
      <c r="E8" s="19"/>
      <c r="G8" s="6"/>
      <c r="H8" s="6"/>
      <c r="I8" s="33"/>
    </row>
    <row r="9" spans="1:13" ht="18" customHeight="1" x14ac:dyDescent="0.2">
      <c r="A9" s="82" t="s">
        <v>6</v>
      </c>
      <c r="B9" s="36" t="s">
        <v>7</v>
      </c>
      <c r="C9" s="37" t="s">
        <v>8</v>
      </c>
      <c r="D9" s="37" t="s">
        <v>9</v>
      </c>
      <c r="E9" s="37" t="s">
        <v>10</v>
      </c>
      <c r="F9" s="83" t="s">
        <v>34</v>
      </c>
      <c r="G9" s="37" t="s">
        <v>11</v>
      </c>
      <c r="H9" s="37" t="s">
        <v>12</v>
      </c>
      <c r="I9" s="39" t="s">
        <v>30</v>
      </c>
    </row>
    <row r="10" spans="1:13" ht="18" customHeight="1" x14ac:dyDescent="0.2">
      <c r="A10" s="40"/>
      <c r="B10" s="41"/>
      <c r="C10" s="42"/>
      <c r="D10" s="42"/>
      <c r="E10" s="42"/>
      <c r="F10" s="84"/>
      <c r="G10" s="42" t="s">
        <v>19</v>
      </c>
      <c r="H10" s="42" t="s">
        <v>20</v>
      </c>
      <c r="I10" s="44" t="s">
        <v>31</v>
      </c>
    </row>
    <row r="11" spans="1:13" ht="18" customHeight="1" x14ac:dyDescent="0.2">
      <c r="A11" s="45"/>
      <c r="B11" s="46"/>
      <c r="C11" s="47"/>
      <c r="D11" s="47"/>
      <c r="E11" s="47"/>
      <c r="F11" s="85"/>
      <c r="G11" s="48"/>
      <c r="H11" s="48"/>
      <c r="I11" s="86" t="s">
        <v>26</v>
      </c>
    </row>
    <row r="12" spans="1:13" ht="18" customHeight="1" x14ac:dyDescent="0.2">
      <c r="A12" s="35"/>
      <c r="B12" s="87" t="s">
        <v>35</v>
      </c>
      <c r="C12" s="87" t="s">
        <v>37</v>
      </c>
      <c r="E12" s="88"/>
      <c r="F12" s="89"/>
      <c r="G12" s="87"/>
      <c r="H12" s="90">
        <v>1</v>
      </c>
      <c r="I12" s="91">
        <v>0.7465046296296296</v>
      </c>
      <c r="J12" s="92"/>
    </row>
    <row r="13" spans="1:13" ht="18" customHeight="1" x14ac:dyDescent="0.2">
      <c r="A13" s="93">
        <v>1</v>
      </c>
      <c r="B13" s="94" t="s">
        <v>36</v>
      </c>
      <c r="C13" s="94" t="s">
        <v>38</v>
      </c>
      <c r="E13" s="95" t="s">
        <v>51</v>
      </c>
      <c r="F13" s="96">
        <v>0.87</v>
      </c>
      <c r="G13" s="94"/>
      <c r="H13" s="97">
        <v>2</v>
      </c>
      <c r="I13" s="98">
        <v>0.77034722222222218</v>
      </c>
      <c r="J13" s="92"/>
    </row>
    <row r="14" spans="1:13" ht="18" customHeight="1" x14ac:dyDescent="0.2">
      <c r="A14" s="99"/>
      <c r="B14" s="48"/>
      <c r="C14" s="48"/>
      <c r="D14" s="48"/>
      <c r="E14" s="100"/>
      <c r="F14" s="101"/>
      <c r="G14" s="48"/>
      <c r="H14" s="102">
        <v>3</v>
      </c>
      <c r="I14" s="103">
        <v>0.79488425925925921</v>
      </c>
      <c r="J14" s="92"/>
    </row>
    <row r="15" spans="1:13" ht="18" customHeight="1" x14ac:dyDescent="0.2">
      <c r="A15" s="35"/>
      <c r="B15" s="5" t="s">
        <v>39</v>
      </c>
      <c r="C15" s="87" t="s">
        <v>41</v>
      </c>
      <c r="D15" s="87"/>
      <c r="E15" s="88"/>
      <c r="F15" s="89"/>
      <c r="G15" s="87"/>
      <c r="H15" s="90">
        <v>1</v>
      </c>
      <c r="I15" s="91">
        <v>0.74831018518518511</v>
      </c>
      <c r="J15" s="92"/>
    </row>
    <row r="16" spans="1:13" ht="18" customHeight="1" x14ac:dyDescent="0.2">
      <c r="A16" s="93">
        <v>2</v>
      </c>
      <c r="B16" s="5" t="s">
        <v>40</v>
      </c>
      <c r="C16" s="94" t="s">
        <v>42</v>
      </c>
      <c r="D16" s="94"/>
      <c r="E16" s="95" t="s">
        <v>51</v>
      </c>
      <c r="F16" s="96">
        <v>0.87</v>
      </c>
      <c r="G16" s="94"/>
      <c r="H16" s="97">
        <v>2</v>
      </c>
      <c r="I16" s="98">
        <v>0.77170138888888884</v>
      </c>
      <c r="J16" s="92"/>
    </row>
    <row r="17" spans="1:10" ht="18" customHeight="1" x14ac:dyDescent="0.2">
      <c r="A17" s="99"/>
      <c r="B17" s="94"/>
      <c r="C17" s="104"/>
      <c r="D17" s="48"/>
      <c r="E17" s="100"/>
      <c r="F17" s="101"/>
      <c r="G17" s="48"/>
      <c r="H17" s="102">
        <v>3</v>
      </c>
      <c r="I17" s="103">
        <v>0.7961921296296296</v>
      </c>
      <c r="J17" s="92"/>
    </row>
    <row r="18" spans="1:10" ht="18" customHeight="1" x14ac:dyDescent="0.2">
      <c r="A18" s="35"/>
      <c r="B18" s="87" t="s">
        <v>43</v>
      </c>
      <c r="C18" s="87" t="s">
        <v>45</v>
      </c>
      <c r="D18" s="87"/>
      <c r="E18" s="5"/>
      <c r="F18" s="89"/>
      <c r="G18" s="87"/>
      <c r="H18" s="90">
        <v>1</v>
      </c>
      <c r="I18" s="91">
        <v>0.74856481481481474</v>
      </c>
      <c r="J18" s="92"/>
    </row>
    <row r="19" spans="1:10" ht="18" customHeight="1" x14ac:dyDescent="0.2">
      <c r="A19" s="93">
        <v>3</v>
      </c>
      <c r="B19" s="94" t="s">
        <v>44</v>
      </c>
      <c r="C19" s="94" t="s">
        <v>44</v>
      </c>
      <c r="D19" s="94"/>
      <c r="E19" s="94" t="s">
        <v>52</v>
      </c>
      <c r="F19" s="96">
        <v>0.84299999999999997</v>
      </c>
      <c r="G19" s="94"/>
      <c r="H19" s="97">
        <v>2</v>
      </c>
      <c r="I19" s="98">
        <v>0.77243055555555562</v>
      </c>
      <c r="J19" s="92"/>
    </row>
    <row r="20" spans="1:10" ht="18" customHeight="1" x14ac:dyDescent="0.2">
      <c r="A20" s="99"/>
      <c r="B20" s="48"/>
      <c r="C20" s="48"/>
      <c r="D20" s="48"/>
      <c r="E20" s="100"/>
      <c r="F20" s="101"/>
      <c r="G20" s="48"/>
      <c r="H20" s="102">
        <v>3</v>
      </c>
      <c r="I20" s="103">
        <v>0.79682870370370373</v>
      </c>
      <c r="J20" s="92"/>
    </row>
    <row r="21" spans="1:10" ht="18" customHeight="1" x14ac:dyDescent="0.2">
      <c r="A21" s="35"/>
      <c r="B21" s="87" t="s">
        <v>46</v>
      </c>
      <c r="C21" s="87"/>
      <c r="D21" s="87"/>
      <c r="E21" s="88"/>
      <c r="F21" s="89"/>
      <c r="G21" s="87"/>
      <c r="H21" s="90">
        <v>1</v>
      </c>
      <c r="I21" s="91">
        <v>0.75091435185185185</v>
      </c>
      <c r="J21" s="92"/>
    </row>
    <row r="22" spans="1:10" ht="18" customHeight="1" x14ac:dyDescent="0.2">
      <c r="A22" s="93">
        <v>4</v>
      </c>
      <c r="B22" s="94" t="s">
        <v>47</v>
      </c>
      <c r="C22" s="94"/>
      <c r="D22" s="94"/>
      <c r="E22" s="95" t="s">
        <v>53</v>
      </c>
      <c r="F22" s="96">
        <v>0.747</v>
      </c>
      <c r="G22" s="94"/>
      <c r="H22" s="97">
        <v>2</v>
      </c>
      <c r="I22" s="98">
        <v>0.77438657407407396</v>
      </c>
      <c r="J22" s="92"/>
    </row>
    <row r="23" spans="1:10" ht="18" customHeight="1" x14ac:dyDescent="0.2">
      <c r="A23" s="99"/>
      <c r="B23" s="48"/>
      <c r="C23" s="48"/>
      <c r="D23" s="48"/>
      <c r="E23" s="100"/>
      <c r="F23" s="101"/>
      <c r="G23" s="48"/>
      <c r="H23" s="102">
        <v>3</v>
      </c>
      <c r="I23" s="103">
        <v>0.79850694444444448</v>
      </c>
      <c r="J23" s="92"/>
    </row>
    <row r="24" spans="1:10" ht="18" customHeight="1" x14ac:dyDescent="0.2">
      <c r="A24" s="35"/>
      <c r="B24" s="87" t="s">
        <v>48</v>
      </c>
      <c r="C24" s="87" t="s">
        <v>56</v>
      </c>
      <c r="D24" s="87"/>
      <c r="E24" s="88"/>
      <c r="F24" s="89"/>
      <c r="G24" s="87"/>
      <c r="H24" s="90">
        <v>1</v>
      </c>
      <c r="I24" s="91">
        <v>0.7489351851851852</v>
      </c>
      <c r="J24" s="92"/>
    </row>
    <row r="25" spans="1:10" ht="18" customHeight="1" x14ac:dyDescent="0.2">
      <c r="A25" s="93">
        <v>5</v>
      </c>
      <c r="B25" s="94" t="s">
        <v>49</v>
      </c>
      <c r="C25" s="94" t="s">
        <v>50</v>
      </c>
      <c r="D25" s="94"/>
      <c r="E25" s="95" t="s">
        <v>54</v>
      </c>
      <c r="F25" s="96">
        <v>0.85599999999999998</v>
      </c>
      <c r="G25" s="94"/>
      <c r="H25" s="97">
        <v>2</v>
      </c>
      <c r="I25" s="98">
        <v>0.77145833333333336</v>
      </c>
      <c r="J25" s="92"/>
    </row>
    <row r="26" spans="1:10" ht="18" customHeight="1" x14ac:dyDescent="0.2">
      <c r="A26" s="99"/>
      <c r="B26" s="48"/>
      <c r="C26" s="48"/>
      <c r="D26" s="48"/>
      <c r="E26" s="100"/>
      <c r="F26" s="101"/>
      <c r="G26" s="48"/>
      <c r="H26" s="102">
        <v>3</v>
      </c>
      <c r="I26" s="119" t="s">
        <v>55</v>
      </c>
      <c r="J26" s="92"/>
    </row>
    <row r="27" spans="1:10" ht="18" customHeight="1" x14ac:dyDescent="0.2">
      <c r="A27" s="93"/>
      <c r="B27" s="5"/>
      <c r="C27" s="87"/>
      <c r="D27" s="87"/>
      <c r="E27" s="88"/>
      <c r="F27" s="89"/>
      <c r="G27" s="87"/>
      <c r="H27" s="90">
        <v>1</v>
      </c>
      <c r="I27" s="91"/>
      <c r="J27" s="92"/>
    </row>
    <row r="28" spans="1:10" ht="18" customHeight="1" x14ac:dyDescent="0.2">
      <c r="A28" s="93">
        <v>6</v>
      </c>
      <c r="B28" s="5"/>
      <c r="C28" s="94"/>
      <c r="D28" s="94"/>
      <c r="E28" s="95"/>
      <c r="F28" s="96"/>
      <c r="G28" s="94"/>
      <c r="H28" s="97">
        <v>2</v>
      </c>
      <c r="I28" s="98"/>
      <c r="J28" s="92"/>
    </row>
    <row r="29" spans="1:10" ht="18" customHeight="1" x14ac:dyDescent="0.2">
      <c r="A29" s="99"/>
      <c r="B29" s="48"/>
      <c r="C29" s="48"/>
      <c r="D29" s="48"/>
      <c r="E29" s="100"/>
      <c r="F29" s="101"/>
      <c r="G29" s="48"/>
      <c r="H29" s="102">
        <v>3</v>
      </c>
      <c r="I29" s="103"/>
      <c r="J29" s="92"/>
    </row>
    <row r="30" spans="1:10" ht="18" customHeight="1" x14ac:dyDescent="0.2">
      <c r="A30" s="35"/>
      <c r="B30" s="87"/>
      <c r="C30" s="87"/>
      <c r="D30" s="87"/>
      <c r="E30" s="88"/>
      <c r="F30" s="89"/>
      <c r="G30" s="87"/>
      <c r="H30" s="90">
        <v>1</v>
      </c>
      <c r="I30" s="91"/>
    </row>
    <row r="31" spans="1:10" ht="18" customHeight="1" x14ac:dyDescent="0.2">
      <c r="A31" s="93">
        <v>7</v>
      </c>
      <c r="B31" s="94"/>
      <c r="C31" s="94"/>
      <c r="D31" s="94"/>
      <c r="E31" s="95"/>
      <c r="F31" s="96"/>
      <c r="G31" s="94"/>
      <c r="H31" s="97">
        <v>2</v>
      </c>
      <c r="I31" s="98"/>
    </row>
    <row r="32" spans="1:10" ht="18" customHeight="1" thickBot="1" x14ac:dyDescent="0.25">
      <c r="A32" s="99"/>
      <c r="B32" s="48"/>
      <c r="C32" s="48"/>
      <c r="D32" s="48"/>
      <c r="E32" s="100"/>
      <c r="F32" s="101"/>
      <c r="G32" s="48"/>
      <c r="H32" s="102">
        <v>3</v>
      </c>
      <c r="I32" s="103"/>
    </row>
    <row r="33" spans="1:9" ht="18" customHeight="1" x14ac:dyDescent="0.2">
      <c r="A33" s="93"/>
      <c r="B33" s="114"/>
      <c r="C33" s="114"/>
      <c r="D33" s="114"/>
      <c r="E33"/>
      <c r="F33" s="89"/>
      <c r="G33" s="87"/>
      <c r="H33" s="90">
        <v>1</v>
      </c>
      <c r="I33" s="91"/>
    </row>
    <row r="34" spans="1:9" ht="18" customHeight="1" x14ac:dyDescent="0.2">
      <c r="A34" s="93">
        <v>8</v>
      </c>
      <c r="B34" s="115"/>
      <c r="C34" s="115"/>
      <c r="D34" s="115"/>
      <c r="E34"/>
      <c r="F34" s="96"/>
      <c r="G34" s="94"/>
      <c r="H34" s="97">
        <v>2</v>
      </c>
      <c r="I34" s="98"/>
    </row>
    <row r="35" spans="1:9" ht="18" customHeight="1" thickBot="1" x14ac:dyDescent="0.25">
      <c r="A35" s="99"/>
      <c r="B35" s="48"/>
      <c r="C35" s="48"/>
      <c r="D35" s="48"/>
      <c r="E35" s="100"/>
      <c r="F35" s="101"/>
      <c r="G35" s="48"/>
      <c r="H35" s="102">
        <v>3</v>
      </c>
      <c r="I35" s="103"/>
    </row>
    <row r="36" spans="1:9" ht="18" customHeight="1" x14ac:dyDescent="0.2">
      <c r="A36" s="93"/>
      <c r="B36" s="114"/>
      <c r="C36" s="114"/>
      <c r="D36" s="114"/>
      <c r="E36"/>
      <c r="F36" s="89"/>
      <c r="G36" s="87"/>
      <c r="H36" s="90">
        <v>1</v>
      </c>
      <c r="I36" s="91"/>
    </row>
    <row r="37" spans="1:9" ht="18" customHeight="1" x14ac:dyDescent="0.2">
      <c r="A37" s="93">
        <v>9</v>
      </c>
      <c r="B37" s="115"/>
      <c r="C37" s="115"/>
      <c r="D37" s="115"/>
      <c r="E37"/>
      <c r="F37" s="96"/>
      <c r="G37" s="94"/>
      <c r="H37" s="97">
        <v>2</v>
      </c>
      <c r="I37" s="98"/>
    </row>
    <row r="38" spans="1:9" ht="18" customHeight="1" thickBot="1" x14ac:dyDescent="0.25">
      <c r="A38" s="99"/>
      <c r="B38" s="48"/>
      <c r="C38" s="48"/>
      <c r="D38" s="48"/>
      <c r="E38" s="100"/>
      <c r="F38" s="101"/>
      <c r="G38" s="48"/>
      <c r="H38" s="102">
        <v>3</v>
      </c>
      <c r="I38" s="103"/>
    </row>
    <row r="39" spans="1:9" ht="18" customHeight="1" x14ac:dyDescent="0.2">
      <c r="A39" s="93"/>
      <c r="B39" s="114"/>
      <c r="C39" s="114"/>
      <c r="D39" s="114"/>
      <c r="E39"/>
      <c r="F39" s="89"/>
      <c r="G39" s="87"/>
      <c r="H39" s="90">
        <v>1</v>
      </c>
      <c r="I39" s="91"/>
    </row>
    <row r="40" spans="1:9" ht="18" customHeight="1" x14ac:dyDescent="0.2">
      <c r="A40" s="93">
        <v>10</v>
      </c>
      <c r="B40" s="115"/>
      <c r="C40" s="115"/>
      <c r="D40" s="115"/>
      <c r="E40"/>
      <c r="F40" s="96"/>
      <c r="G40" s="94"/>
      <c r="H40" s="97">
        <v>2</v>
      </c>
      <c r="I40" s="98"/>
    </row>
    <row r="41" spans="1:9" ht="18" customHeight="1" thickBot="1" x14ac:dyDescent="0.25">
      <c r="A41" s="99"/>
      <c r="B41" s="48"/>
      <c r="C41" s="48"/>
      <c r="D41" s="48"/>
      <c r="E41" s="100"/>
      <c r="F41" s="101"/>
      <c r="G41" s="48"/>
      <c r="H41" s="102">
        <v>3</v>
      </c>
      <c r="I41" s="103"/>
    </row>
  </sheetData>
  <sheetProtection selectLockedCells="1" selectUnlockedCells="1"/>
  <printOptions horizontalCentered="1"/>
  <pageMargins left="0" right="0" top="0.39374999999999999" bottom="0.39374999999999999" header="0.51180555555555551" footer="0.51180555555555551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Sammanställning</vt:lpstr>
      <vt:lpstr>Protokoll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</dc:creator>
  <cp:lastModifiedBy>peter</cp:lastModifiedBy>
  <cp:lastPrinted>2022-06-21T09:04:43Z</cp:lastPrinted>
  <dcterms:created xsi:type="dcterms:W3CDTF">2013-08-15T19:58:28Z</dcterms:created>
  <dcterms:modified xsi:type="dcterms:W3CDTF">2022-07-05T19:13:20Z</dcterms:modified>
</cp:coreProperties>
</file>